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80" yWindow="-15" windowWidth="11625" windowHeight="12240"/>
  </bookViews>
  <sheets>
    <sheet name="DesktopPC" sheetId="4" r:id="rId1"/>
    <sheet name="NotebookTablet" sheetId="5" r:id="rId2"/>
    <sheet name="Mobile" sheetId="6" r:id="rId3"/>
    <sheet name="Philosophie" sheetId="7" r:id="rId4"/>
  </sheets>
  <calcPr calcId="145621"/>
</workbook>
</file>

<file path=xl/calcChain.xml><?xml version="1.0" encoding="utf-8"?>
<calcChain xmlns="http://schemas.openxmlformats.org/spreadsheetml/2006/main">
  <c r="D30" i="7" l="1"/>
  <c r="D29" i="7"/>
  <c r="D25" i="7"/>
  <c r="D23" i="7"/>
  <c r="D22" i="7"/>
  <c r="D24" i="7"/>
  <c r="D26" i="7"/>
  <c r="D27" i="7"/>
  <c r="D28" i="7"/>
  <c r="D31" i="7"/>
  <c r="D21" i="7"/>
  <c r="C6" i="6"/>
  <c r="C7" i="6"/>
  <c r="C4" i="6"/>
  <c r="D19" i="7" l="1"/>
  <c r="D18" i="7"/>
  <c r="D17" i="7"/>
  <c r="D16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C8" i="6"/>
  <c r="C5" i="6"/>
  <c r="C3" i="6"/>
  <c r="C2" i="6"/>
  <c r="D8" i="5" l="1"/>
  <c r="D6" i="5"/>
  <c r="D12" i="5"/>
  <c r="D11" i="5"/>
  <c r="D10" i="5"/>
  <c r="D9" i="5"/>
  <c r="D7" i="5"/>
  <c r="D5" i="5"/>
  <c r="D4" i="5"/>
  <c r="D3" i="5"/>
  <c r="D2" i="5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<sst xmlns="http://schemas.openxmlformats.org/spreadsheetml/2006/main" count="199" uniqueCount="158">
  <si>
    <t>Fragen zum Desktop-PC</t>
  </si>
  <si>
    <t>Antwort wählen</t>
  </si>
  <si>
    <t>Urteil</t>
  </si>
  <si>
    <t>Power Computing</t>
  </si>
  <si>
    <t>Der Name PC stammt von</t>
  </si>
  <si>
    <t>Personal Computer</t>
  </si>
  <si>
    <t>Persönlicher Computer</t>
  </si>
  <si>
    <t>Athlon</t>
  </si>
  <si>
    <t>Prozessor</t>
  </si>
  <si>
    <t xml:space="preserve">Ordnen Sie die Begriffe zu: </t>
  </si>
  <si>
    <t>USB</t>
  </si>
  <si>
    <t>Schnittstelle</t>
  </si>
  <si>
    <t>Peripheral Components</t>
  </si>
  <si>
    <t>DDR3</t>
  </si>
  <si>
    <t>Arbeitsspeicher</t>
  </si>
  <si>
    <t>TFT</t>
  </si>
  <si>
    <t>Monitor</t>
  </si>
  <si>
    <t>Tastatur</t>
  </si>
  <si>
    <t>NVIDIA</t>
  </si>
  <si>
    <t>Grafikkarte</t>
  </si>
  <si>
    <t>Display</t>
  </si>
  <si>
    <t>Core i7</t>
  </si>
  <si>
    <t>Hauptplatine</t>
  </si>
  <si>
    <t>Keyboard steht für</t>
  </si>
  <si>
    <t>INTEL steht im Zusammenhang mit</t>
  </si>
  <si>
    <t>TFT steht im Zusammenhang mit</t>
  </si>
  <si>
    <t>RAM steht im Zusammenhang mit</t>
  </si>
  <si>
    <t>Musikinstrument</t>
  </si>
  <si>
    <t>Bildschirm</t>
  </si>
  <si>
    <t>Mainboard</t>
  </si>
  <si>
    <t>Festplatte</t>
  </si>
  <si>
    <t>Tintendrucker</t>
  </si>
  <si>
    <t>Speicher</t>
  </si>
  <si>
    <t>Audio</t>
  </si>
  <si>
    <t>ReadMemory</t>
  </si>
  <si>
    <t>Fragen zum Notebook und Tablet PC</t>
  </si>
  <si>
    <t>Wo wird Lithium verwendet?</t>
  </si>
  <si>
    <t>Prozessorkühlung</t>
  </si>
  <si>
    <t>Was steckt im Namen «Laptop»?</t>
  </si>
  <si>
    <t>Akku</t>
  </si>
  <si>
    <t>Touchpad</t>
  </si>
  <si>
    <t>Aufklappen</t>
  </si>
  <si>
    <t>Desktop</t>
  </si>
  <si>
    <t>Notizbuch</t>
  </si>
  <si>
    <t>DC-Input steht für</t>
  </si>
  <si>
    <t>a.d. Schoss</t>
  </si>
  <si>
    <t>LCD steht im Zusammenhang mit</t>
  </si>
  <si>
    <t>Touchscreen steht im Zusammenhang mit</t>
  </si>
  <si>
    <t>Bluetooth steht im Zusammenhang mit</t>
  </si>
  <si>
    <t>Tastfeld</t>
  </si>
  <si>
    <t>Digitaleingang</t>
  </si>
  <si>
    <t>Netzteilbuchse</t>
  </si>
  <si>
    <t>DirectCount</t>
  </si>
  <si>
    <t>Audio-Input</t>
  </si>
  <si>
    <t>LightCoupledDisplay</t>
  </si>
  <si>
    <t>LowCD</t>
  </si>
  <si>
    <t>keine Übereinstimmung</t>
  </si>
  <si>
    <t>Eingabesystem</t>
  </si>
  <si>
    <t>Funkmodul</t>
  </si>
  <si>
    <t>Spracheingabe</t>
  </si>
  <si>
    <t>Blauzahn</t>
  </si>
  <si>
    <t>Infrarotübertragung</t>
  </si>
  <si>
    <t>WLAN</t>
  </si>
  <si>
    <t>3G</t>
  </si>
  <si>
    <t>Bluetooth</t>
  </si>
  <si>
    <t>Betriebssystem</t>
  </si>
  <si>
    <t>Fragen zu Mobiles</t>
  </si>
  <si>
    <t>Netzbetreiber</t>
  </si>
  <si>
    <t>Was wird auf der SIM-Karte nicht gespeichert?</t>
  </si>
  <si>
    <t>Benutzer-ID</t>
  </si>
  <si>
    <t>WLAN bedeutet…</t>
  </si>
  <si>
    <t>Adressen</t>
  </si>
  <si>
    <t>Programme, Apps</t>
  </si>
  <si>
    <t>GSM bedeutet…</t>
  </si>
  <si>
    <t>Stecker für LAN</t>
  </si>
  <si>
    <t>Netzwerkzugang</t>
  </si>
  <si>
    <t>Welche Netzgrundlage benötigen Mobiles 
für effizientes Internetsurfen?</t>
  </si>
  <si>
    <t>MMS versenden</t>
  </si>
  <si>
    <t>Weltweites Mobilenetz</t>
  </si>
  <si>
    <t>UMTS</t>
  </si>
  <si>
    <t>Standardnetz f. Mobiles</t>
  </si>
  <si>
    <t>Global System Multimedia</t>
  </si>
  <si>
    <t>Nachfolger von UMTS</t>
  </si>
  <si>
    <t>Fragen zur Computer-Philosophie</t>
  </si>
  <si>
    <t>ENIAC</t>
  </si>
  <si>
    <t>Treiber</t>
  </si>
  <si>
    <t>Wie heisst die Arbeitsweise sämtlicher Computer?</t>
  </si>
  <si>
    <t>ADAM</t>
  </si>
  <si>
    <t>Windows</t>
  </si>
  <si>
    <t>Wer bestimmt die Verarbeitungsweise der Daten?</t>
  </si>
  <si>
    <t>MODUL</t>
  </si>
  <si>
    <t>Modem</t>
  </si>
  <si>
    <t>Der wichtigste, externe Speicher eines PCs heisst ?</t>
  </si>
  <si>
    <t>EVA</t>
  </si>
  <si>
    <t>Programm</t>
  </si>
  <si>
    <t>HARDDISK</t>
  </si>
  <si>
    <t>Keyboard</t>
  </si>
  <si>
    <t>Monitoranzeige</t>
  </si>
  <si>
    <t>DVD</t>
  </si>
  <si>
    <t>Printer</t>
  </si>
  <si>
    <t>Memorystick</t>
  </si>
  <si>
    <t>Scanner</t>
  </si>
  <si>
    <t>RAM</t>
  </si>
  <si>
    <t>Maus</t>
  </si>
  <si>
    <t>Harddisk</t>
  </si>
  <si>
    <t>Eingabegerät</t>
  </si>
  <si>
    <t>1 Byte</t>
  </si>
  <si>
    <t>Mikrofon</t>
  </si>
  <si>
    <t>1 Bit</t>
  </si>
  <si>
    <t>Zur Hardware gehört...</t>
  </si>
  <si>
    <t>Ausgabegerät</t>
  </si>
  <si>
    <t>32 Bit</t>
  </si>
  <si>
    <t>Fragen zur Datenverarbeitung</t>
  </si>
  <si>
    <t>ExternerSpeicher</t>
  </si>
  <si>
    <t>32 Byte</t>
  </si>
  <si>
    <t>Ein Bit stellt dar:</t>
  </si>
  <si>
    <t>Ein-/Ausgabegerät</t>
  </si>
  <si>
    <t>Ein Byte stellt dar:</t>
  </si>
  <si>
    <t>5 MB sind ca. wie viele Bits?</t>
  </si>
  <si>
    <t>Siliziumchip</t>
  </si>
  <si>
    <t>DVD-ROM</t>
  </si>
  <si>
    <t>Speicherplatz für einen Bildpunkt höchster Farbtiefe</t>
  </si>
  <si>
    <t>Zeichen</t>
  </si>
  <si>
    <t>DVD-R</t>
  </si>
  <si>
    <t>Speicherzelle</t>
  </si>
  <si>
    <t>DVD-RW</t>
  </si>
  <si>
    <t>Prozessorkern</t>
  </si>
  <si>
    <t>DVD-Plus</t>
  </si>
  <si>
    <t>8 Byte</t>
  </si>
  <si>
    <t>1'000 Bit</t>
  </si>
  <si>
    <t>Buchstabe</t>
  </si>
  <si>
    <t>Bitgruppe</t>
  </si>
  <si>
    <t>5 Mio</t>
  </si>
  <si>
    <t>40 Mio</t>
  </si>
  <si>
    <t>HDMI steht im Zusammenhang mit…</t>
  </si>
  <si>
    <t>Funkschnittstelle</t>
  </si>
  <si>
    <t>HD-Schnittstelle</t>
  </si>
  <si>
    <t>Bluetooth steht für…</t>
  </si>
  <si>
    <t>3G bedeutet…</t>
  </si>
  <si>
    <t>Wired-LAN</t>
  </si>
  <si>
    <t>Handydienst</t>
  </si>
  <si>
    <t>Speichergrösse</t>
  </si>
  <si>
    <t>Musikdatei</t>
  </si>
  <si>
    <t>3. Gen. Mobilfunknetz</t>
  </si>
  <si>
    <t>Analog oder digital?</t>
  </si>
  <si>
    <t>Zeigerinstrument</t>
  </si>
  <si>
    <t>FM-Radio</t>
  </si>
  <si>
    <t>CD</t>
  </si>
  <si>
    <t>Schallplatte</t>
  </si>
  <si>
    <t>Satellitenfunk</t>
  </si>
  <si>
    <t>Temperatursensor</t>
  </si>
  <si>
    <t>Lichtdimmer</t>
  </si>
  <si>
    <t>DAB-Radio</t>
  </si>
  <si>
    <t>Mobile</t>
  </si>
  <si>
    <t>Standardtelefon</t>
  </si>
  <si>
    <t>Analog</t>
  </si>
  <si>
    <t>Digital</t>
  </si>
  <si>
    <t>Analog &amp;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</si>
</sst>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8FF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25">
    <xf numFmtId="0" fontId="0" fillId="0" borderId="0" xfId="0"/>
    <xf numFmtId="0" fontId="2" fillId="0" borderId="0" xfId="1" applyFont="1" applyProtection="1"/>
    <xf numFmtId="0" fontId="1" fillId="0" borderId="0" xfId="1" applyProtection="1"/>
    <xf numFmtId="0" fontId="2" fillId="0" borderId="0" xfId="1" applyFont="1" applyAlignment="1" applyProtection="1">
      <alignment horizontal="center"/>
    </xf>
    <xf numFmtId="0" fontId="1" fillId="3" borderId="0" xfId="1" applyFont="1" applyFill="1" applyProtection="1">
      <protection locked="0"/>
    </xf>
    <xf numFmtId="0" fontId="3" fillId="2" borderId="0" xfId="2" applyAlignment="1" applyProtection="1">
      <alignment horizontal="center"/>
      <protection hidden="1"/>
    </xf>
    <xf numFmtId="0" fontId="1" fillId="0" borderId="0" xfId="1" applyAlignment="1" applyProtection="1">
      <alignment horizontal="center"/>
    </xf>
    <xf numFmtId="0" fontId="4" fillId="0" borderId="0" xfId="1" applyFont="1" applyProtection="1"/>
    <xf numFmtId="0" fontId="1" fillId="3" borderId="0" xfId="1" applyFont="1" applyFill="1" applyAlignment="1" applyProtection="1">
      <alignment horizontal="center"/>
      <protection locked="0"/>
    </xf>
    <xf numFmtId="0" fontId="1" fillId="0" borderId="0" xfId="1"/>
    <xf numFmtId="0" fontId="4" fillId="0" borderId="0" xfId="1" applyFont="1"/>
    <xf numFmtId="0" fontId="1" fillId="3" borderId="0" xfId="1" applyFill="1" applyAlignment="1" applyProtection="1">
      <alignment horizontal="center"/>
      <protection locked="0"/>
    </xf>
    <xf numFmtId="0" fontId="1" fillId="0" borderId="0" xfId="1" applyAlignment="1">
      <alignment vertical="center" wrapText="1"/>
    </xf>
    <xf numFmtId="0" fontId="1" fillId="3" borderId="0" xfId="1" applyFill="1" applyAlignment="1" applyProtection="1">
      <alignment horizontal="center" vertical="center"/>
      <protection locked="0"/>
    </xf>
    <xf numFmtId="0" fontId="3" fillId="2" borderId="0" xfId="2" applyAlignment="1" applyProtection="1">
      <alignment horizontal="center" vertical="center"/>
      <protection hidden="1"/>
    </xf>
    <xf numFmtId="0" fontId="2" fillId="0" borderId="0" xfId="1" applyFont="1"/>
    <xf numFmtId="0" fontId="2" fillId="0" borderId="0" xfId="1" applyFont="1" applyAlignment="1">
      <alignment horizontal="center"/>
    </xf>
    <xf numFmtId="0" fontId="1" fillId="3" borderId="0" xfId="1" applyFill="1" applyProtection="1">
      <protection locked="0"/>
    </xf>
    <xf numFmtId="0" fontId="1" fillId="0" borderId="0" xfId="1" applyAlignment="1">
      <alignment horizontal="center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/>
      <protection hidden="1"/>
    </xf>
    <xf numFmtId="3" fontId="4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0" fontId="1" fillId="0" borderId="0" xfId="1" applyAlignment="1">
      <alignment vertical="top" wrapText="1"/>
    </xf>
    <xf numFmtId="0" fontId="1" fillId="0" borderId="0" xfId="1" applyAlignment="1"/>
  </cellXfs>
  <cellStyles count="3">
    <cellStyle name="Schlecht 2" xfId="2"/>
    <cellStyle name="Standard" xfId="0" builtinId="0"/>
    <cellStyle name="Standard 2" xfId="1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180975</xdr:rowOff>
    </xdr:from>
    <xdr:to>
      <xdr:col>2</xdr:col>
      <xdr:colOff>238125</xdr:colOff>
      <xdr:row>22</xdr:row>
      <xdr:rowOff>171450</xdr:rowOff>
    </xdr:to>
    <xdr:pic>
      <xdr:nvPicPr>
        <xdr:cNvPr id="2" name="Bild 10" descr="PCsys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466975"/>
          <a:ext cx="304800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19050</xdr:rowOff>
    </xdr:from>
    <xdr:to>
      <xdr:col>1</xdr:col>
      <xdr:colOff>333375</xdr:colOff>
      <xdr:row>23</xdr:row>
      <xdr:rowOff>171450</xdr:rowOff>
    </xdr:to>
    <xdr:pic>
      <xdr:nvPicPr>
        <xdr:cNvPr id="2" name="Bild 11" descr="ECO_4510_IW_gro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6" t="8594" r="10036" b="7031"/>
        <a:stretch>
          <a:fillRect/>
        </a:stretch>
      </xdr:blipFill>
      <xdr:spPr bwMode="auto">
        <a:xfrm>
          <a:off x="85725" y="2495550"/>
          <a:ext cx="2324100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180975</xdr:rowOff>
    </xdr:from>
    <xdr:to>
      <xdr:col>3</xdr:col>
      <xdr:colOff>122555</xdr:colOff>
      <xdr:row>24</xdr:row>
      <xdr:rowOff>144145</xdr:rowOff>
    </xdr:to>
    <xdr:pic>
      <xdr:nvPicPr>
        <xdr:cNvPr id="3" name="Grafik 2" descr="http://taramora.com/wp-content/plugins/rss-poster/cache/65e28_apple_ipad_family_710821_g2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291841">
          <a:off x="2981325" y="2657475"/>
          <a:ext cx="1551305" cy="20586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8</xdr:row>
      <xdr:rowOff>85725</xdr:rowOff>
    </xdr:from>
    <xdr:to>
      <xdr:col>1</xdr:col>
      <xdr:colOff>257176</xdr:colOff>
      <xdr:row>22</xdr:row>
      <xdr:rowOff>180975</xdr:rowOff>
    </xdr:to>
    <xdr:grpSp>
      <xdr:nvGrpSpPr>
        <xdr:cNvPr id="2" name="Gruppieren 1"/>
        <xdr:cNvGrpSpPr/>
      </xdr:nvGrpSpPr>
      <xdr:grpSpPr>
        <a:xfrm>
          <a:off x="152400" y="1828800"/>
          <a:ext cx="3248026" cy="2762250"/>
          <a:chOff x="152400" y="2076450"/>
          <a:chExt cx="3162301" cy="2762250"/>
        </a:xfrm>
      </xdr:grpSpPr>
      <xdr:pic>
        <xdr:nvPicPr>
          <xdr:cNvPr id="3" name="Picture 2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 bwMode="auto">
          <a:xfrm>
            <a:off x="152400" y="2076450"/>
            <a:ext cx="1600200" cy="2762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Bild 9340" descr="c3_silver_front_604x604"/>
          <xdr:cNvPicPr/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1330193">
            <a:off x="2209801" y="2276475"/>
            <a:ext cx="1104900" cy="25336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6</xdr:row>
      <xdr:rowOff>57150</xdr:rowOff>
    </xdr:from>
    <xdr:to>
      <xdr:col>0</xdr:col>
      <xdr:colOff>1285875</xdr:colOff>
      <xdr:row>11</xdr:row>
      <xdr:rowOff>28575</xdr:rowOff>
    </xdr:to>
    <xdr:pic>
      <xdr:nvPicPr>
        <xdr:cNvPr id="2" name="Bild 107" descr="eul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00150"/>
          <a:ext cx="8667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561975</xdr:colOff>
      <xdr:row>20</xdr:row>
      <xdr:rowOff>38100</xdr:rowOff>
    </xdr:from>
    <xdr:to>
      <xdr:col>7</xdr:col>
      <xdr:colOff>161925</xdr:colOff>
      <xdr:row>30</xdr:row>
      <xdr:rowOff>171450</xdr:rowOff>
    </xdr:to>
    <xdr:sp macro="" textlink="">
      <xdr:nvSpPr>
        <xdr:cNvPr id="3" name="Textfeld 2"/>
        <xdr:cNvSpPr txBox="1"/>
      </xdr:nvSpPr>
      <xdr:spPr>
        <a:xfrm>
          <a:off x="6143625" y="3952875"/>
          <a:ext cx="1885950" cy="20383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>
              <a:solidFill>
                <a:srgbClr val="FF0000"/>
              </a:solidFill>
            </a:rPr>
            <a:t>Diese Themen wurden nicht behandelt, aber Sie werden damit in der Praxis oft konfrontiert. Versuchen Sie die richtigen Zuordnungen</a:t>
          </a:r>
          <a:r>
            <a:rPr lang="de-CH" sz="1100" baseline="0">
              <a:solidFill>
                <a:srgbClr val="FF0000"/>
              </a:solidFill>
            </a:rPr>
            <a:t> zu finden. Auch wenn Sie die Lösung nur mit Ausprobieren finden, können Sie daraus wertvolle Erkenntnisse gewinnen.</a:t>
          </a:r>
          <a:endParaRPr lang="de-CH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219075</xdr:colOff>
      <xdr:row>20</xdr:row>
      <xdr:rowOff>0</xdr:rowOff>
    </xdr:from>
    <xdr:to>
      <xdr:col>4</xdr:col>
      <xdr:colOff>476250</xdr:colOff>
      <xdr:row>31</xdr:row>
      <xdr:rowOff>0</xdr:rowOff>
    </xdr:to>
    <xdr:sp macro="" textlink="">
      <xdr:nvSpPr>
        <xdr:cNvPr id="4" name="Geschweifte Klammer rechts 3"/>
        <xdr:cNvSpPr/>
      </xdr:nvSpPr>
      <xdr:spPr>
        <a:xfrm>
          <a:off x="5800725" y="3914775"/>
          <a:ext cx="257175" cy="20955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zoomScaleNormal="100" workbookViewId="0">
      <selection activeCell="C2" sqref="C2"/>
    </sheetView>
  </sheetViews>
  <sheetFormatPr baseColWidth="10" defaultRowHeight="15" x14ac:dyDescent="0.25"/>
  <cols>
    <col min="1" max="1" width="32" style="2" customWidth="1"/>
    <col min="2" max="2" width="10.28515625" style="2" customWidth="1"/>
    <col min="3" max="3" width="24.85546875" style="2" customWidth="1"/>
    <col min="4" max="4" width="11.42578125" style="2"/>
    <col min="5" max="25" width="11.42578125" style="2" customWidth="1"/>
    <col min="26" max="26" width="11.42578125" style="7" customWidth="1"/>
    <col min="27" max="16384" width="11.42578125" style="2"/>
  </cols>
  <sheetData>
    <row r="1" spans="1:26" x14ac:dyDescent="0.25">
      <c r="A1" s="1" t="s">
        <v>0</v>
      </c>
      <c r="C1" s="3" t="s">
        <v>1</v>
      </c>
      <c r="D1" s="3" t="s">
        <v>2</v>
      </c>
      <c r="Z1" s="7" t="s">
        <v>3</v>
      </c>
    </row>
    <row r="2" spans="1:26" x14ac:dyDescent="0.25">
      <c r="A2" s="2" t="s">
        <v>4</v>
      </c>
      <c r="C2" s="4"/>
      <c r="D2" s="5" t="str">
        <f>IF(C2="personal computer","richtig","falsch")</f>
        <v>falsch</v>
      </c>
      <c r="Z2" s="7" t="s">
        <v>6</v>
      </c>
    </row>
    <row r="3" spans="1:26" x14ac:dyDescent="0.25">
      <c r="A3" s="2" t="s">
        <v>7</v>
      </c>
      <c r="C3" s="4"/>
      <c r="D3" s="5" t="str">
        <f>IF(C3="Prozessor","richtig","falsch")</f>
        <v>falsch</v>
      </c>
      <c r="Z3" s="7" t="s">
        <v>5</v>
      </c>
    </row>
    <row r="4" spans="1:26" x14ac:dyDescent="0.25">
      <c r="A4" s="2" t="s">
        <v>9</v>
      </c>
      <c r="B4" s="6" t="s">
        <v>10</v>
      </c>
      <c r="C4" s="4"/>
      <c r="D4" s="5" t="str">
        <f>IF(C4="schnittstelle","richtig","falsch")</f>
        <v>falsch</v>
      </c>
      <c r="Z4" s="7" t="s">
        <v>12</v>
      </c>
    </row>
    <row r="5" spans="1:26" x14ac:dyDescent="0.25">
      <c r="B5" s="6" t="s">
        <v>13</v>
      </c>
      <c r="C5" s="4"/>
      <c r="D5" s="5" t="str">
        <f>IF(C5="Arbeitsspeicher","richtig","falsch")</f>
        <v>falsch</v>
      </c>
    </row>
    <row r="6" spans="1:26" x14ac:dyDescent="0.25">
      <c r="B6" s="6" t="s">
        <v>15</v>
      </c>
      <c r="C6" s="4"/>
      <c r="D6" s="5" t="str">
        <f>IF(C6="Monitor","richtig","falsch")</f>
        <v>falsch</v>
      </c>
      <c r="Z6" s="7" t="s">
        <v>17</v>
      </c>
    </row>
    <row r="7" spans="1:26" x14ac:dyDescent="0.25">
      <c r="B7" s="6" t="s">
        <v>18</v>
      </c>
      <c r="C7" s="4"/>
      <c r="D7" s="5" t="str">
        <f>IF(C7="Grafikkarte","richtig","falsch")</f>
        <v>falsch</v>
      </c>
      <c r="Z7" s="7" t="s">
        <v>20</v>
      </c>
    </row>
    <row r="8" spans="1:26" x14ac:dyDescent="0.25">
      <c r="B8" s="6" t="s">
        <v>21</v>
      </c>
      <c r="C8" s="4"/>
      <c r="D8" s="5" t="str">
        <f>IF(C8="Prozessor","richtig","falsch")</f>
        <v>falsch</v>
      </c>
      <c r="Z8" s="7" t="s">
        <v>22</v>
      </c>
    </row>
    <row r="9" spans="1:26" x14ac:dyDescent="0.25">
      <c r="A9" s="2" t="s">
        <v>23</v>
      </c>
      <c r="C9" s="4"/>
      <c r="D9" s="5" t="str">
        <f>IF(C9="Tastatur","richtig","falsch")</f>
        <v>falsch</v>
      </c>
      <c r="Z9" s="7" t="s">
        <v>8</v>
      </c>
    </row>
    <row r="10" spans="1:26" x14ac:dyDescent="0.25">
      <c r="A10" s="2" t="s">
        <v>24</v>
      </c>
      <c r="C10" s="4"/>
      <c r="D10" s="5" t="str">
        <f>IF(C10="Prozessor","richtig","falsch")</f>
        <v>falsch</v>
      </c>
    </row>
    <row r="11" spans="1:26" x14ac:dyDescent="0.25">
      <c r="A11" s="2" t="s">
        <v>25</v>
      </c>
      <c r="C11" s="4"/>
      <c r="D11" s="5" t="str">
        <f>IF(C11="display","richtig","falsch")</f>
        <v>falsch</v>
      </c>
      <c r="Z11" s="7" t="s">
        <v>8</v>
      </c>
    </row>
    <row r="12" spans="1:26" x14ac:dyDescent="0.25">
      <c r="A12" s="2" t="s">
        <v>26</v>
      </c>
      <c r="C12" s="4"/>
      <c r="D12" s="5" t="str">
        <f>IF(C12="Arbeitsspeicher","richtig","falsch")</f>
        <v>falsch</v>
      </c>
      <c r="Z12" s="7" t="s">
        <v>16</v>
      </c>
    </row>
    <row r="13" spans="1:26" x14ac:dyDescent="0.25">
      <c r="Z13" s="7" t="s">
        <v>14</v>
      </c>
    </row>
    <row r="14" spans="1:26" x14ac:dyDescent="0.25">
      <c r="Z14" s="7" t="s">
        <v>11</v>
      </c>
    </row>
    <row r="15" spans="1:26" x14ac:dyDescent="0.25">
      <c r="Z15" s="7" t="s">
        <v>19</v>
      </c>
    </row>
    <row r="17" spans="26:26" x14ac:dyDescent="0.25">
      <c r="Z17" s="7" t="s">
        <v>27</v>
      </c>
    </row>
    <row r="18" spans="26:26" x14ac:dyDescent="0.25">
      <c r="Z18" s="7" t="s">
        <v>22</v>
      </c>
    </row>
    <row r="19" spans="26:26" x14ac:dyDescent="0.25">
      <c r="Z19" s="7" t="s">
        <v>17</v>
      </c>
    </row>
    <row r="20" spans="26:26" x14ac:dyDescent="0.25">
      <c r="Z20" s="7" t="s">
        <v>28</v>
      </c>
    </row>
    <row r="22" spans="26:26" x14ac:dyDescent="0.25">
      <c r="Z22" s="7" t="s">
        <v>29</v>
      </c>
    </row>
    <row r="23" spans="26:26" x14ac:dyDescent="0.25">
      <c r="Z23" s="7" t="s">
        <v>8</v>
      </c>
    </row>
    <row r="24" spans="26:26" x14ac:dyDescent="0.25">
      <c r="Z24" s="7" t="s">
        <v>30</v>
      </c>
    </row>
    <row r="25" spans="26:26" x14ac:dyDescent="0.25">
      <c r="Z25" s="7" t="s">
        <v>19</v>
      </c>
    </row>
    <row r="27" spans="26:26" x14ac:dyDescent="0.25">
      <c r="Z27" s="7" t="s">
        <v>17</v>
      </c>
    </row>
    <row r="28" spans="26:26" x14ac:dyDescent="0.25">
      <c r="Z28" s="7" t="s">
        <v>31</v>
      </c>
    </row>
    <row r="29" spans="26:26" x14ac:dyDescent="0.25">
      <c r="Z29" s="7" t="s">
        <v>20</v>
      </c>
    </row>
    <row r="30" spans="26:26" x14ac:dyDescent="0.25">
      <c r="Z30" s="7" t="s">
        <v>32</v>
      </c>
    </row>
    <row r="32" spans="26:26" x14ac:dyDescent="0.25">
      <c r="Z32" s="7" t="s">
        <v>33</v>
      </c>
    </row>
    <row r="33" spans="26:26" x14ac:dyDescent="0.25">
      <c r="Z33" s="7" t="s">
        <v>29</v>
      </c>
    </row>
    <row r="34" spans="26:26" x14ac:dyDescent="0.25">
      <c r="Z34" s="7" t="s">
        <v>14</v>
      </c>
    </row>
    <row r="35" spans="26:26" x14ac:dyDescent="0.25">
      <c r="Z35" s="7" t="s">
        <v>34</v>
      </c>
    </row>
  </sheetData>
  <sheetProtection password="B137" sheet="1" objects="1" scenarios="1" selectLockedCells="1"/>
  <conditionalFormatting sqref="D2:D12">
    <cfRule type="containsText" dxfId="5" priority="2" stopIfTrue="1" operator="containsText" text="richtig">
      <formula>NOT(ISERROR(SEARCH("richtig",D2)))</formula>
    </cfRule>
  </conditionalFormatting>
  <conditionalFormatting sqref="D2:D12">
    <cfRule type="containsText" dxfId="4" priority="1" stopIfTrue="1" operator="containsText" text="richtig">
      <formula>NOT(ISERROR(SEARCH("richtig",D2)))</formula>
    </cfRule>
  </conditionalFormatting>
  <dataValidations count="7">
    <dataValidation type="list" allowBlank="1" showInputMessage="1" showErrorMessage="1" sqref="C12">
      <formula1>$Z$32:$Z$35</formula1>
    </dataValidation>
    <dataValidation type="list" allowBlank="1" showInputMessage="1" showErrorMessage="1" sqref="C11">
      <formula1>$Z$27:$Z$30</formula1>
    </dataValidation>
    <dataValidation type="list" allowBlank="1" showInputMessage="1" showErrorMessage="1" sqref="C10">
      <formula1>$Z$22:$Z$25</formula1>
    </dataValidation>
    <dataValidation type="list" allowBlank="1" showInputMessage="1" showErrorMessage="1" sqref="C9">
      <formula1>$Z$17:$Z$20</formula1>
    </dataValidation>
    <dataValidation type="list" allowBlank="1" showInputMessage="1" showErrorMessage="1" sqref="C4:C8">
      <formula1>$Z$11:$Z$15</formula1>
    </dataValidation>
    <dataValidation type="list" allowBlank="1" showInputMessage="1" showErrorMessage="1" sqref="C3">
      <formula1>$Z$6:$Z$9</formula1>
    </dataValidation>
    <dataValidation type="list" allowBlank="1" showInputMessage="1" showErrorMessage="1" sqref="C2">
      <formula1>$Z$1:$Z$4</formula1>
    </dataValidation>
  </dataValidations>
  <pageMargins left="0.7" right="0.7" top="0.78740157499999996" bottom="0.78740157499999996" header="0.3" footer="0.3"/>
  <pageSetup paperSize="9" orientation="portrait" horizontalDpi="1200" verticalDpi="0" r:id="rId1"/>
  <ignoredErrors>
    <ignoredError sqref="D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workbookViewId="0">
      <selection activeCell="C2" sqref="C2"/>
    </sheetView>
  </sheetViews>
  <sheetFormatPr baseColWidth="10" defaultRowHeight="15" x14ac:dyDescent="0.25"/>
  <cols>
    <col min="1" max="1" width="31.140625" style="2" customWidth="1"/>
    <col min="2" max="2" width="13.5703125" style="2" customWidth="1"/>
    <col min="3" max="3" width="21.42578125" style="2" customWidth="1"/>
    <col min="4" max="4" width="11.42578125" style="2"/>
    <col min="5" max="25" width="11.42578125" style="2" customWidth="1"/>
    <col min="26" max="26" width="16.140625" style="7" customWidth="1"/>
    <col min="27" max="16384" width="11.42578125" style="2"/>
  </cols>
  <sheetData>
    <row r="1" spans="1:26" x14ac:dyDescent="0.25">
      <c r="A1" s="1" t="s">
        <v>35</v>
      </c>
      <c r="C1" s="3" t="s">
        <v>1</v>
      </c>
      <c r="D1" s="3" t="s">
        <v>2</v>
      </c>
      <c r="Z1" s="7" t="s">
        <v>20</v>
      </c>
    </row>
    <row r="2" spans="1:26" x14ac:dyDescent="0.25">
      <c r="A2" s="2" t="s">
        <v>36</v>
      </c>
      <c r="C2" s="8"/>
      <c r="D2" s="5" t="str">
        <f>IF(C2="akku","richtig","falsch")</f>
        <v>falsch</v>
      </c>
      <c r="Z2" s="7" t="s">
        <v>37</v>
      </c>
    </row>
    <row r="3" spans="1:26" x14ac:dyDescent="0.25">
      <c r="A3" s="2" t="s">
        <v>38</v>
      </c>
      <c r="C3" s="8"/>
      <c r="D3" s="5" t="str">
        <f>IF(C3="a.d. Schoss","richtig","falsch")</f>
        <v>falsch</v>
      </c>
      <c r="Z3" s="7" t="s">
        <v>39</v>
      </c>
    </row>
    <row r="4" spans="1:26" x14ac:dyDescent="0.25">
      <c r="A4" s="2" t="s">
        <v>9</v>
      </c>
      <c r="B4" s="6" t="s">
        <v>40</v>
      </c>
      <c r="C4" s="8"/>
      <c r="D4" s="5" t="str">
        <f>IF(C4="tastfeld","richtig","falsch")</f>
        <v>falsch</v>
      </c>
      <c r="Z4" s="7" t="s">
        <v>40</v>
      </c>
    </row>
    <row r="5" spans="1:26" x14ac:dyDescent="0.25">
      <c r="B5" s="6" t="s">
        <v>15</v>
      </c>
      <c r="C5" s="8"/>
      <c r="D5" s="5" t="str">
        <f>IF(C5="monitor","richtig","falsch")</f>
        <v>falsch</v>
      </c>
    </row>
    <row r="6" spans="1:26" x14ac:dyDescent="0.25">
      <c r="B6" s="6" t="s">
        <v>62</v>
      </c>
      <c r="C6" s="8"/>
      <c r="D6" s="5" t="str">
        <f>IF(C6="Schnittstelle","richtig","falsch")</f>
        <v>falsch</v>
      </c>
      <c r="Z6" s="7" t="s">
        <v>41</v>
      </c>
    </row>
    <row r="7" spans="1:26" x14ac:dyDescent="0.25">
      <c r="B7" s="6" t="s">
        <v>63</v>
      </c>
      <c r="C7" s="8"/>
      <c r="D7" s="5" t="str">
        <f>IF(C7="schnittstelle","richtig","falsch")</f>
        <v>falsch</v>
      </c>
      <c r="Z7" s="7" t="s">
        <v>42</v>
      </c>
    </row>
    <row r="8" spans="1:26" x14ac:dyDescent="0.25">
      <c r="B8" s="6" t="s">
        <v>64</v>
      </c>
      <c r="C8" s="8"/>
      <c r="D8" s="5" t="str">
        <f>IF(C8="Schnittstelle","richtig","falsch")</f>
        <v>falsch</v>
      </c>
      <c r="Z8" s="7" t="s">
        <v>43</v>
      </c>
    </row>
    <row r="9" spans="1:26" x14ac:dyDescent="0.25">
      <c r="A9" s="2" t="s">
        <v>44</v>
      </c>
      <c r="C9" s="8"/>
      <c r="D9" s="5" t="str">
        <f>IF(C9="netzteilbuchse","richtig","falsch")</f>
        <v>falsch</v>
      </c>
      <c r="Z9" s="7" t="s">
        <v>45</v>
      </c>
    </row>
    <row r="10" spans="1:26" x14ac:dyDescent="0.25">
      <c r="A10" s="2" t="s">
        <v>46</v>
      </c>
      <c r="C10" s="8"/>
      <c r="D10" s="5" t="str">
        <f>IF(C10="monitor","richtig","falsch")</f>
        <v>falsch</v>
      </c>
    </row>
    <row r="11" spans="1:26" x14ac:dyDescent="0.25">
      <c r="A11" s="2" t="s">
        <v>47</v>
      </c>
      <c r="C11" s="8"/>
      <c r="D11" s="5" t="str">
        <f>IF(C11="eingabesystem","richtig","falsch")</f>
        <v>falsch</v>
      </c>
      <c r="Z11" s="7" t="s">
        <v>65</v>
      </c>
    </row>
    <row r="12" spans="1:26" x14ac:dyDescent="0.25">
      <c r="A12" s="2" t="s">
        <v>48</v>
      </c>
      <c r="C12" s="8"/>
      <c r="D12" s="5" t="str">
        <f>IF(C12="funkmodul","richtig","falsch")</f>
        <v>falsch</v>
      </c>
      <c r="Z12" s="7" t="s">
        <v>16</v>
      </c>
    </row>
    <row r="13" spans="1:26" x14ac:dyDescent="0.25">
      <c r="Z13" s="7" t="s">
        <v>11</v>
      </c>
    </row>
    <row r="14" spans="1:26" x14ac:dyDescent="0.25">
      <c r="Z14" s="7" t="s">
        <v>32</v>
      </c>
    </row>
    <row r="15" spans="1:26" x14ac:dyDescent="0.25">
      <c r="Z15" s="7" t="s">
        <v>17</v>
      </c>
    </row>
    <row r="16" spans="1:26" x14ac:dyDescent="0.25">
      <c r="Z16" s="7" t="s">
        <v>49</v>
      </c>
    </row>
    <row r="17" spans="26:26" x14ac:dyDescent="0.25">
      <c r="Z17" s="7" t="s">
        <v>50</v>
      </c>
    </row>
    <row r="18" spans="26:26" x14ac:dyDescent="0.25">
      <c r="Z18" s="7" t="s">
        <v>51</v>
      </c>
    </row>
    <row r="19" spans="26:26" x14ac:dyDescent="0.25">
      <c r="Z19" s="7" t="s">
        <v>52</v>
      </c>
    </row>
    <row r="20" spans="26:26" x14ac:dyDescent="0.25">
      <c r="Z20" s="7" t="s">
        <v>53</v>
      </c>
    </row>
    <row r="22" spans="26:26" x14ac:dyDescent="0.25">
      <c r="Z22" s="7" t="s">
        <v>54</v>
      </c>
    </row>
    <row r="23" spans="26:26" x14ac:dyDescent="0.25">
      <c r="Z23" s="7" t="s">
        <v>16</v>
      </c>
    </row>
    <row r="24" spans="26:26" x14ac:dyDescent="0.25">
      <c r="Z24" s="7" t="s">
        <v>55</v>
      </c>
    </row>
    <row r="25" spans="26:26" x14ac:dyDescent="0.25">
      <c r="Z25" s="7" t="s">
        <v>56</v>
      </c>
    </row>
    <row r="27" spans="26:26" x14ac:dyDescent="0.25">
      <c r="Z27" s="7" t="s">
        <v>17</v>
      </c>
    </row>
    <row r="28" spans="26:26" x14ac:dyDescent="0.25">
      <c r="Z28" s="7" t="s">
        <v>57</v>
      </c>
    </row>
    <row r="29" spans="26:26" x14ac:dyDescent="0.25">
      <c r="Z29" s="7" t="s">
        <v>58</v>
      </c>
    </row>
    <row r="30" spans="26:26" x14ac:dyDescent="0.25">
      <c r="Z30" s="7" t="s">
        <v>59</v>
      </c>
    </row>
    <row r="32" spans="26:26" x14ac:dyDescent="0.25">
      <c r="Z32" s="7" t="s">
        <v>33</v>
      </c>
    </row>
    <row r="33" spans="26:26" x14ac:dyDescent="0.25">
      <c r="Z33" s="7" t="s">
        <v>60</v>
      </c>
    </row>
    <row r="34" spans="26:26" x14ac:dyDescent="0.25">
      <c r="Z34" s="7" t="s">
        <v>61</v>
      </c>
    </row>
    <row r="35" spans="26:26" x14ac:dyDescent="0.25">
      <c r="Z35" s="7" t="s">
        <v>58</v>
      </c>
    </row>
  </sheetData>
  <sheetProtection password="DDBF" sheet="1" objects="1" scenarios="1" selectLockedCells="1"/>
  <conditionalFormatting sqref="D2:D12">
    <cfRule type="containsText" dxfId="3" priority="1" stopIfTrue="1" operator="containsText" text="richtig">
      <formula>NOT(ISERROR(SEARCH("richtig",D2)))</formula>
    </cfRule>
  </conditionalFormatting>
  <dataValidations count="7">
    <dataValidation type="list" allowBlank="1" showInputMessage="1" showErrorMessage="1" sqref="C2">
      <formula1>$Z$1:$Z$4</formula1>
    </dataValidation>
    <dataValidation type="list" allowBlank="1" showInputMessage="1" showErrorMessage="1" sqref="C3">
      <formula1>$Z$6:$Z$9</formula1>
    </dataValidation>
    <dataValidation type="list" allowBlank="1" showInputMessage="1" showErrorMessage="1" sqref="C9">
      <formula1>$Z$17:$Z$20</formula1>
    </dataValidation>
    <dataValidation type="list" allowBlank="1" showInputMessage="1" showErrorMessage="1" sqref="C10">
      <formula1>$Z$22:$Z$25</formula1>
    </dataValidation>
    <dataValidation type="list" allowBlank="1" showInputMessage="1" showErrorMessage="1" sqref="C11">
      <formula1>$Z$27:$Z$30</formula1>
    </dataValidation>
    <dataValidation type="list" allowBlank="1" showInputMessage="1" showErrorMessage="1" sqref="C12">
      <formula1>$Z$32:$Z$35</formula1>
    </dataValidation>
    <dataValidation type="list" allowBlank="1" showInputMessage="1" showErrorMessage="1" sqref="C4:C8">
      <formula1>$Z$11:$Z$16</formula1>
    </dataValidation>
  </dataValidations>
  <pageMargins left="0.7" right="0.7" top="0.78740157499999996" bottom="0.78740157499999996" header="0.3" footer="0.3"/>
  <pageSetup paperSize="9" orientation="portrait" horizontalDpi="1200" verticalDpi="0" r:id="rId1"/>
  <ignoredErrors>
    <ignoredError sqref="D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zoomScaleNormal="100" workbookViewId="0">
      <selection activeCell="B2" sqref="B2"/>
    </sheetView>
  </sheetViews>
  <sheetFormatPr baseColWidth="10" defaultRowHeight="15" x14ac:dyDescent="0.25"/>
  <cols>
    <col min="1" max="1" width="47.140625" style="9" customWidth="1"/>
    <col min="2" max="2" width="25.28515625" style="9" customWidth="1"/>
    <col min="3" max="3" width="13.42578125" style="9" customWidth="1"/>
    <col min="4" max="25" width="11.42578125" style="9" customWidth="1"/>
    <col min="26" max="26" width="13.85546875" style="10" customWidth="1"/>
    <col min="27" max="16384" width="11.42578125" style="9"/>
  </cols>
  <sheetData>
    <row r="1" spans="1:26" x14ac:dyDescent="0.25">
      <c r="A1" s="1" t="s">
        <v>66</v>
      </c>
      <c r="B1" s="3" t="s">
        <v>1</v>
      </c>
      <c r="C1" s="3" t="s">
        <v>2</v>
      </c>
      <c r="Z1" s="10" t="s">
        <v>67</v>
      </c>
    </row>
    <row r="2" spans="1:26" x14ac:dyDescent="0.25">
      <c r="A2" s="9" t="s">
        <v>68</v>
      </c>
      <c r="B2" s="11"/>
      <c r="C2" s="5" t="str">
        <f>IF(B2="Programme, Apps","richtig","falsch")</f>
        <v>falsch</v>
      </c>
      <c r="Z2" s="10" t="s">
        <v>69</v>
      </c>
    </row>
    <row r="3" spans="1:26" x14ac:dyDescent="0.25">
      <c r="A3" s="9" t="s">
        <v>70</v>
      </c>
      <c r="B3" s="11"/>
      <c r="C3" s="5" t="str">
        <f>IF(B3="Netzwerkzugang","richtig","falsch")</f>
        <v>falsch</v>
      </c>
      <c r="Z3" s="10" t="s">
        <v>71</v>
      </c>
    </row>
    <row r="4" spans="1:26" x14ac:dyDescent="0.25">
      <c r="A4" s="9" t="s">
        <v>134</v>
      </c>
      <c r="B4" s="11"/>
      <c r="C4" s="5" t="str">
        <f>IF(B4="HD-Schnittstelle","richtig","falsch")</f>
        <v>falsch</v>
      </c>
      <c r="Z4" s="10" t="s">
        <v>72</v>
      </c>
    </row>
    <row r="5" spans="1:26" x14ac:dyDescent="0.25">
      <c r="A5" s="9" t="s">
        <v>73</v>
      </c>
      <c r="B5" s="11"/>
      <c r="C5" s="5" t="str">
        <f>IF(B5="Standardnetz f. Mobiles","richtig","falsch")</f>
        <v>falsch</v>
      </c>
    </row>
    <row r="6" spans="1:26" x14ac:dyDescent="0.25">
      <c r="A6" s="9" t="s">
        <v>138</v>
      </c>
      <c r="B6" s="11"/>
      <c r="C6" s="5" t="str">
        <f>IF(B6="3. Gen. Mobilfunknetz","richtig","falsch")</f>
        <v>falsch</v>
      </c>
      <c r="Z6" s="10" t="s">
        <v>74</v>
      </c>
    </row>
    <row r="7" spans="1:26" ht="15" customHeight="1" x14ac:dyDescent="0.25">
      <c r="A7" s="12" t="s">
        <v>137</v>
      </c>
      <c r="B7" s="13"/>
      <c r="C7" s="14" t="str">
        <f>IF(B7="Funkschnittstelle","richtig","falsch")</f>
        <v>falsch</v>
      </c>
      <c r="Z7" s="10" t="s">
        <v>75</v>
      </c>
    </row>
    <row r="8" spans="1:26" ht="32.25" customHeight="1" x14ac:dyDescent="0.25">
      <c r="A8" s="12" t="s">
        <v>76</v>
      </c>
      <c r="B8" s="13"/>
      <c r="C8" s="14" t="str">
        <f>IF(B8="UMTS","richtig","falsch")</f>
        <v>falsch</v>
      </c>
      <c r="Z8" s="10" t="s">
        <v>77</v>
      </c>
    </row>
    <row r="9" spans="1:26" x14ac:dyDescent="0.25">
      <c r="Z9" s="10" t="s">
        <v>78</v>
      </c>
    </row>
    <row r="11" spans="1:26" x14ac:dyDescent="0.25">
      <c r="Z11" s="10" t="s">
        <v>139</v>
      </c>
    </row>
    <row r="12" spans="1:26" x14ac:dyDescent="0.25">
      <c r="Z12" s="10" t="s">
        <v>136</v>
      </c>
    </row>
    <row r="13" spans="1:26" x14ac:dyDescent="0.25">
      <c r="Z13" s="10" t="s">
        <v>79</v>
      </c>
    </row>
    <row r="14" spans="1:26" x14ac:dyDescent="0.25">
      <c r="Z14" s="10" t="s">
        <v>135</v>
      </c>
    </row>
    <row r="15" spans="1:26" x14ac:dyDescent="0.25">
      <c r="Z15" s="10" t="s">
        <v>80</v>
      </c>
    </row>
    <row r="17" spans="26:26" x14ac:dyDescent="0.25">
      <c r="Z17" s="10" t="s">
        <v>80</v>
      </c>
    </row>
    <row r="18" spans="26:26" x14ac:dyDescent="0.25">
      <c r="Z18" s="10" t="s">
        <v>81</v>
      </c>
    </row>
    <row r="19" spans="26:26" x14ac:dyDescent="0.25">
      <c r="Z19" s="10" t="s">
        <v>82</v>
      </c>
    </row>
    <row r="20" spans="26:26" x14ac:dyDescent="0.25">
      <c r="Z20" s="10" t="s">
        <v>140</v>
      </c>
    </row>
    <row r="22" spans="26:26" x14ac:dyDescent="0.25">
      <c r="Z22" s="10" t="s">
        <v>141</v>
      </c>
    </row>
    <row r="23" spans="26:26" x14ac:dyDescent="0.25">
      <c r="Z23" s="10" t="s">
        <v>142</v>
      </c>
    </row>
    <row r="24" spans="26:26" x14ac:dyDescent="0.25">
      <c r="Z24" s="10" t="s">
        <v>143</v>
      </c>
    </row>
    <row r="25" spans="26:26" x14ac:dyDescent="0.25">
      <c r="Z25" s="10" t="s">
        <v>11</v>
      </c>
    </row>
  </sheetData>
  <sheetProtection password="DE2B" sheet="1" objects="1" scenarios="1" selectLockedCells="1"/>
  <conditionalFormatting sqref="C2:C8">
    <cfRule type="containsText" dxfId="2" priority="1" stopIfTrue="1" operator="containsText" text="richtig">
      <formula>NOT(ISERROR(SEARCH("richtig",C2)))</formula>
    </cfRule>
  </conditionalFormatting>
  <dataValidations count="6">
    <dataValidation type="list" allowBlank="1" showInputMessage="1" showErrorMessage="1" sqref="B7">
      <formula1>$Z$11:$Z$15</formula1>
    </dataValidation>
    <dataValidation type="list" allowBlank="1" showInputMessage="1" showErrorMessage="1" sqref="B5">
      <formula1>$Z$17:$Z$20</formula1>
    </dataValidation>
    <dataValidation type="list" allowBlank="1" showInputMessage="1" showErrorMessage="1" sqref="B4 B8">
      <formula1>$Z$11:$Z$15</formula1>
    </dataValidation>
    <dataValidation type="list" allowBlank="1" showInputMessage="1" showErrorMessage="1" sqref="B3">
      <formula1>$Z$6:$Z$9</formula1>
    </dataValidation>
    <dataValidation type="list" allowBlank="1" showInputMessage="1" showErrorMessage="1" sqref="B2">
      <formula1>$Z$1:$Z$4</formula1>
    </dataValidation>
    <dataValidation type="list" allowBlank="1" showInputMessage="1" showErrorMessage="1" sqref="B6">
      <formula1>$Z$22:$Z$25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  <ignoredErrors>
    <ignoredError sqref="C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workbookViewId="0">
      <selection activeCell="C2" sqref="C2"/>
    </sheetView>
  </sheetViews>
  <sheetFormatPr baseColWidth="10" defaultRowHeight="15" x14ac:dyDescent="0.25"/>
  <cols>
    <col min="1" max="1" width="34.5703125" style="9" customWidth="1"/>
    <col min="2" max="2" width="18" style="9" customWidth="1"/>
    <col min="3" max="3" width="18.85546875" style="9" customWidth="1"/>
    <col min="4" max="4" width="12.28515625" style="9" customWidth="1"/>
    <col min="5" max="25" width="11.42578125" style="9" customWidth="1"/>
    <col min="26" max="26" width="11.42578125" style="9"/>
    <col min="27" max="27" width="18.42578125" style="10" customWidth="1"/>
    <col min="28" max="28" width="11.42578125" style="10"/>
    <col min="29" max="16384" width="11.42578125" style="9"/>
  </cols>
  <sheetData>
    <row r="1" spans="1:28" x14ac:dyDescent="0.25">
      <c r="A1" s="15" t="s">
        <v>83</v>
      </c>
      <c r="C1" s="16" t="s">
        <v>1</v>
      </c>
      <c r="D1" s="16" t="s">
        <v>2</v>
      </c>
      <c r="AA1" s="10" t="s">
        <v>84</v>
      </c>
      <c r="AB1" s="10" t="s">
        <v>85</v>
      </c>
    </row>
    <row r="2" spans="1:28" x14ac:dyDescent="0.25">
      <c r="A2" s="9" t="s">
        <v>86</v>
      </c>
      <c r="C2" s="17"/>
      <c r="D2" s="5" t="str">
        <f>IF(C2="eva","richtig","falsch")</f>
        <v>falsch</v>
      </c>
      <c r="AA2" s="10" t="s">
        <v>87</v>
      </c>
      <c r="AB2" s="10" t="s">
        <v>88</v>
      </c>
    </row>
    <row r="3" spans="1:28" x14ac:dyDescent="0.25">
      <c r="A3" s="9" t="s">
        <v>89</v>
      </c>
      <c r="C3" s="17"/>
      <c r="D3" s="5" t="str">
        <f>IF(C3="programm","richtig","falsch")</f>
        <v>falsch</v>
      </c>
      <c r="AA3" s="10" t="s">
        <v>90</v>
      </c>
      <c r="AB3" s="10" t="s">
        <v>91</v>
      </c>
    </row>
    <row r="4" spans="1:28" x14ac:dyDescent="0.25">
      <c r="A4" s="9" t="s">
        <v>92</v>
      </c>
      <c r="C4" s="17"/>
      <c r="D4" s="5" t="str">
        <f>IF(C4="harddisk","richtig","falsch")</f>
        <v>falsch</v>
      </c>
      <c r="AA4" s="10" t="s">
        <v>93</v>
      </c>
      <c r="AB4" s="10" t="s">
        <v>94</v>
      </c>
    </row>
    <row r="5" spans="1:28" x14ac:dyDescent="0.25">
      <c r="A5" s="9" t="s">
        <v>9</v>
      </c>
      <c r="B5" s="18" t="s">
        <v>16</v>
      </c>
      <c r="C5" s="17"/>
      <c r="D5" s="5" t="str">
        <f>IF(C5="ausgabegerät","richtig","falsch")</f>
        <v>falsch</v>
      </c>
      <c r="AA5" s="10" t="s">
        <v>95</v>
      </c>
    </row>
    <row r="6" spans="1:28" x14ac:dyDescent="0.25">
      <c r="B6" s="18" t="s">
        <v>96</v>
      </c>
      <c r="C6" s="17"/>
      <c r="D6" s="5" t="str">
        <f>IF(C6="eingabegerät","richtig","falsch")</f>
        <v>falsch</v>
      </c>
    </row>
    <row r="7" spans="1:28" x14ac:dyDescent="0.25">
      <c r="B7" s="18" t="s">
        <v>91</v>
      </c>
      <c r="C7" s="17"/>
      <c r="D7" s="5" t="str">
        <f>IF(C7="ein-/ausgabegerät","richtig","falsch")</f>
        <v>falsch</v>
      </c>
      <c r="AA7" s="10" t="s">
        <v>97</v>
      </c>
      <c r="AB7" s="10" t="s">
        <v>98</v>
      </c>
    </row>
    <row r="8" spans="1:28" x14ac:dyDescent="0.25">
      <c r="B8" s="18" t="s">
        <v>99</v>
      </c>
      <c r="C8" s="17"/>
      <c r="D8" s="5" t="str">
        <f>IF(C8="ausgabegerät","richtig","falsch")</f>
        <v>falsch</v>
      </c>
      <c r="AA8" s="10" t="s">
        <v>94</v>
      </c>
      <c r="AB8" s="10" t="s">
        <v>100</v>
      </c>
    </row>
    <row r="9" spans="1:28" x14ac:dyDescent="0.25">
      <c r="B9" s="18" t="s">
        <v>101</v>
      </c>
      <c r="C9" s="17"/>
      <c r="D9" s="5" t="str">
        <f>IF(C9="eingabegerät","richtig","falsch")</f>
        <v>falsch</v>
      </c>
      <c r="AA9" s="10" t="s">
        <v>14</v>
      </c>
      <c r="AB9" s="10" t="s">
        <v>102</v>
      </c>
    </row>
    <row r="10" spans="1:28" x14ac:dyDescent="0.25">
      <c r="B10" s="18" t="s">
        <v>103</v>
      </c>
      <c r="C10" s="17"/>
      <c r="D10" s="5" t="str">
        <f>IF(C10="eingabegerät","richtig","falsch")</f>
        <v>falsch</v>
      </c>
      <c r="AA10" s="10" t="s">
        <v>30</v>
      </c>
      <c r="AB10" s="10" t="s">
        <v>104</v>
      </c>
    </row>
    <row r="11" spans="1:28" x14ac:dyDescent="0.25">
      <c r="B11" s="18" t="s">
        <v>30</v>
      </c>
      <c r="C11" s="17"/>
      <c r="D11" s="5" t="str">
        <f>IF(C11="externerspeicher","richtig","falsch")</f>
        <v>falsch</v>
      </c>
    </row>
    <row r="12" spans="1:28" x14ac:dyDescent="0.25">
      <c r="B12" s="18" t="s">
        <v>102</v>
      </c>
      <c r="C12" s="17"/>
      <c r="D12" s="5" t="str">
        <f>IF(C12="speicher","richtig","falsch")</f>
        <v>falsch</v>
      </c>
      <c r="AA12" s="10" t="s">
        <v>105</v>
      </c>
      <c r="AB12" s="10" t="s">
        <v>106</v>
      </c>
    </row>
    <row r="13" spans="1:28" x14ac:dyDescent="0.25">
      <c r="B13" s="18" t="s">
        <v>107</v>
      </c>
      <c r="C13" s="17"/>
      <c r="D13" s="5" t="str">
        <f>IF(C13="eingabegerät","richtig","falsch")</f>
        <v>falsch</v>
      </c>
      <c r="AA13" s="10" t="s">
        <v>32</v>
      </c>
      <c r="AB13" s="10" t="s">
        <v>108</v>
      </c>
    </row>
    <row r="14" spans="1:28" x14ac:dyDescent="0.25">
      <c r="A14" s="9" t="s">
        <v>109</v>
      </c>
      <c r="C14" s="17"/>
      <c r="D14" s="5" t="str">
        <f>IF(C14="Modem","richtig","falsch")</f>
        <v>falsch</v>
      </c>
      <c r="AA14" s="10" t="s">
        <v>110</v>
      </c>
      <c r="AB14" s="10" t="s">
        <v>111</v>
      </c>
    </row>
    <row r="15" spans="1:28" ht="18.75" customHeight="1" x14ac:dyDescent="0.25">
      <c r="A15" s="15" t="s">
        <v>112</v>
      </c>
      <c r="C15" s="19"/>
      <c r="D15" s="20"/>
      <c r="AA15" s="10" t="s">
        <v>113</v>
      </c>
      <c r="AB15" s="10" t="s">
        <v>114</v>
      </c>
    </row>
    <row r="16" spans="1:28" x14ac:dyDescent="0.25">
      <c r="A16" s="9" t="s">
        <v>115</v>
      </c>
      <c r="C16" s="17"/>
      <c r="D16" s="5" t="str">
        <f>IF(C16="speicherzelle","richtig","falsch")</f>
        <v>falsch</v>
      </c>
      <c r="AA16" s="10" t="s">
        <v>116</v>
      </c>
    </row>
    <row r="17" spans="1:28" x14ac:dyDescent="0.25">
      <c r="A17" s="9" t="s">
        <v>117</v>
      </c>
      <c r="C17" s="17"/>
      <c r="D17" s="5" t="str">
        <f>IF(C17="bitgruppe","richtig","falsch")</f>
        <v>falsch</v>
      </c>
    </row>
    <row r="18" spans="1:28" ht="15" customHeight="1" x14ac:dyDescent="0.25">
      <c r="A18" s="9" t="s">
        <v>118</v>
      </c>
      <c r="C18" s="17"/>
      <c r="D18" s="5" t="str">
        <f>IF(C18="40 mio","richtig","falsch")</f>
        <v>falsch</v>
      </c>
      <c r="AA18" s="10" t="s">
        <v>119</v>
      </c>
      <c r="AB18" s="10" t="s">
        <v>120</v>
      </c>
    </row>
    <row r="19" spans="1:28" x14ac:dyDescent="0.25">
      <c r="A19" s="23" t="s">
        <v>121</v>
      </c>
      <c r="B19" s="24"/>
      <c r="C19" s="17"/>
      <c r="D19" s="5" t="str">
        <f>IF(C19="32 Byte","richtig","falsch")</f>
        <v>falsch</v>
      </c>
      <c r="AA19" s="10" t="s">
        <v>122</v>
      </c>
      <c r="AB19" s="10" t="s">
        <v>123</v>
      </c>
    </row>
    <row r="20" spans="1:28" ht="19.5" customHeight="1" x14ac:dyDescent="0.25">
      <c r="A20" s="15" t="s">
        <v>144</v>
      </c>
      <c r="C20" s="19"/>
      <c r="D20" s="20"/>
      <c r="AA20" s="10" t="s">
        <v>124</v>
      </c>
      <c r="AB20" s="10" t="s">
        <v>125</v>
      </c>
    </row>
    <row r="21" spans="1:28" x14ac:dyDescent="0.25">
      <c r="B21" s="9" t="s">
        <v>145</v>
      </c>
      <c r="C21" s="17"/>
      <c r="D21" s="5" t="str">
        <f>IF(C21="Analog","richtig","falsch")</f>
        <v>falsch</v>
      </c>
      <c r="AA21" s="10" t="s">
        <v>126</v>
      </c>
      <c r="AB21" s="10" t="s">
        <v>127</v>
      </c>
    </row>
    <row r="22" spans="1:28" x14ac:dyDescent="0.25">
      <c r="B22" s="9" t="s">
        <v>146</v>
      </c>
      <c r="C22" s="17"/>
      <c r="D22" s="5" t="str">
        <f t="shared" ref="D22:D31" si="0">IF(C22="Analog","richtig","falsch")</f>
        <v>falsch</v>
      </c>
      <c r="AA22" s="10" t="s">
        <v>128</v>
      </c>
    </row>
    <row r="23" spans="1:28" x14ac:dyDescent="0.25">
      <c r="B23" s="9" t="s">
        <v>147</v>
      </c>
      <c r="C23" s="17"/>
      <c r="D23" s="5" t="str">
        <f>IF(C23="Digital","richtig","falsch")</f>
        <v>falsch</v>
      </c>
    </row>
    <row r="24" spans="1:28" x14ac:dyDescent="0.25">
      <c r="B24" s="9" t="s">
        <v>148</v>
      </c>
      <c r="C24" s="17"/>
      <c r="D24" s="5" t="str">
        <f t="shared" si="0"/>
        <v>falsch</v>
      </c>
      <c r="AA24" s="10" t="s">
        <v>129</v>
      </c>
    </row>
    <row r="25" spans="1:28" x14ac:dyDescent="0.25">
      <c r="B25" s="9" t="s">
        <v>149</v>
      </c>
      <c r="C25" s="17"/>
      <c r="D25" s="5" t="str">
        <f>IF(C25="Digital","richtig","falsch")</f>
        <v>falsch</v>
      </c>
      <c r="AA25" s="10" t="s">
        <v>122</v>
      </c>
    </row>
    <row r="26" spans="1:28" x14ac:dyDescent="0.25">
      <c r="B26" s="9" t="s">
        <v>150</v>
      </c>
      <c r="C26" s="17"/>
      <c r="D26" s="5" t="str">
        <f t="shared" si="0"/>
        <v>falsch</v>
      </c>
      <c r="AA26" s="10" t="s">
        <v>130</v>
      </c>
    </row>
    <row r="27" spans="1:28" x14ac:dyDescent="0.25">
      <c r="B27" s="9" t="s">
        <v>151</v>
      </c>
      <c r="C27" s="17"/>
      <c r="D27" s="5" t="str">
        <f t="shared" si="0"/>
        <v>falsch</v>
      </c>
      <c r="AA27" s="10" t="s">
        <v>131</v>
      </c>
    </row>
    <row r="28" spans="1:28" x14ac:dyDescent="0.25">
      <c r="B28" s="9" t="s">
        <v>107</v>
      </c>
      <c r="C28" s="17"/>
      <c r="D28" s="5" t="str">
        <f t="shared" si="0"/>
        <v>falsch</v>
      </c>
      <c r="AA28" s="10" t="s">
        <v>32</v>
      </c>
    </row>
    <row r="29" spans="1:28" x14ac:dyDescent="0.25">
      <c r="B29" s="9" t="s">
        <v>152</v>
      </c>
      <c r="C29" s="17"/>
      <c r="D29" s="5" t="str">
        <f>IF(C29="Digital","richtig","falsch")</f>
        <v>falsch</v>
      </c>
    </row>
    <row r="30" spans="1:28" x14ac:dyDescent="0.25">
      <c r="B30" s="9" t="s">
        <v>153</v>
      </c>
      <c r="C30" s="17"/>
      <c r="D30" s="5" t="str">
        <f>IF(C30="Digital","richtig","falsch")</f>
        <v>falsch</v>
      </c>
      <c r="AA30" s="10" t="s">
        <v>132</v>
      </c>
    </row>
    <row r="31" spans="1:28" x14ac:dyDescent="0.25">
      <c r="B31" s="9" t="s">
        <v>154</v>
      </c>
      <c r="C31" s="17"/>
      <c r="D31" s="5" t="str">
        <f t="shared" si="0"/>
        <v>falsch</v>
      </c>
      <c r="AA31" s="21">
        <v>5000</v>
      </c>
    </row>
    <row r="32" spans="1:28" x14ac:dyDescent="0.25">
      <c r="AA32" s="22">
        <v>40</v>
      </c>
    </row>
    <row r="33" spans="27:27" x14ac:dyDescent="0.25">
      <c r="AA33" s="21">
        <v>40000</v>
      </c>
    </row>
    <row r="34" spans="27:27" x14ac:dyDescent="0.25">
      <c r="AA34" s="22" t="s">
        <v>133</v>
      </c>
    </row>
    <row r="36" spans="27:27" x14ac:dyDescent="0.25">
      <c r="AA36" s="10" t="s">
        <v>155</v>
      </c>
    </row>
    <row r="37" spans="27:27" x14ac:dyDescent="0.25">
      <c r="AA37" s="10" t="s">
        <v>156</v>
      </c>
    </row>
    <row r="38" spans="27:27" x14ac:dyDescent="0.25">
      <c r="AA38" s="10" t="s">
        <v>157</v>
      </c>
    </row>
  </sheetData>
  <sheetProtection password="C06C" sheet="1" objects="1" scenarios="1" selectLockedCells="1"/>
  <mergeCells count="1">
    <mergeCell ref="A19:B19"/>
  </mergeCells>
  <conditionalFormatting sqref="D16:D19 D2:D14">
    <cfRule type="cellIs" dxfId="1" priority="2" stopIfTrue="1" operator="equal">
      <formula>"richtig"</formula>
    </cfRule>
  </conditionalFormatting>
  <conditionalFormatting sqref="D21:D31">
    <cfRule type="cellIs" dxfId="0" priority="1" stopIfTrue="1" operator="equal">
      <formula>"richtig"</formula>
    </cfRule>
  </conditionalFormatting>
  <dataValidations count="10">
    <dataValidation type="list" allowBlank="1" showInputMessage="1" showErrorMessage="1" sqref="C14">
      <formula1>$AB$1:$AB$4</formula1>
    </dataValidation>
    <dataValidation type="list" allowBlank="1" showInputMessage="1" showErrorMessage="1" sqref="C19">
      <formula1>$AB$12:$AB$15</formula1>
    </dataValidation>
    <dataValidation type="list" allowBlank="1" showInputMessage="1" showErrorMessage="1" sqref="C2">
      <formula1>$AA$1:$AA$5</formula1>
    </dataValidation>
    <dataValidation type="list" allowBlank="1" showInputMessage="1" showErrorMessage="1" sqref="C3">
      <formula1>$AA$7:$AA$10</formula1>
    </dataValidation>
    <dataValidation type="list" allowBlank="1" showInputMessage="1" showErrorMessage="1" sqref="C4">
      <formula1>$AB$7:$AB$10</formula1>
    </dataValidation>
    <dataValidation type="list" allowBlank="1" showInputMessage="1" showErrorMessage="1" sqref="C5:C13">
      <formula1>$AA$12:$AA$16</formula1>
    </dataValidation>
    <dataValidation type="list" allowBlank="1" showInputMessage="1" showErrorMessage="1" sqref="C16">
      <formula1>$AA$18:$AA$22</formula1>
    </dataValidation>
    <dataValidation type="list" allowBlank="1" showInputMessage="1" showErrorMessage="1" sqref="C17">
      <formula1>$AA$24:$AA$28</formula1>
    </dataValidation>
    <dataValidation type="list" allowBlank="1" showInputMessage="1" showErrorMessage="1" sqref="C18">
      <formula1>$AA$30:$AA$34</formula1>
    </dataValidation>
    <dataValidation type="list" allowBlank="1" showInputMessage="1" showErrorMessage="1" sqref="C21:C31">
      <formula1>$AA$36:$AA$38</formula1>
    </dataValidation>
  </dataValidations>
  <pageMargins left="0.7" right="0.7" top="0.78740157499999996" bottom="0.78740157499999996" header="0.3" footer="0.3"/>
  <pageSetup paperSize="9" orientation="portrait" horizontalDpi="1200" verticalDpi="0" r:id="rId1"/>
  <ignoredErrors>
    <ignoredError sqref="D24:D25 D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DesktopPC</vt:lpstr>
      <vt:lpstr>NotebookTablet</vt:lpstr>
      <vt:lpstr>Mobile</vt:lpstr>
      <vt:lpstr>Philosophie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Gächter</dc:creator>
  <cp:keywords>Berufl. PC-Einsatz</cp:keywords>
  <dc:description>Test</dc:description>
  <cp:lastModifiedBy>H. Gächter</cp:lastModifiedBy>
  <dcterms:created xsi:type="dcterms:W3CDTF">2012-04-16T08:44:04Z</dcterms:created>
  <dcterms:modified xsi:type="dcterms:W3CDTF">2012-06-04T07:15:25Z</dcterms:modified>
</cp:coreProperties>
</file>